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perComputers\Desktop\Belediye\Ortaköy Proje\017-2023 Ortaköy Bölgesi Altyapı Geliştirme Projesi Kısmi Malzemeli Atık Su Yapım İhalesi\"/>
    </mc:Choice>
  </mc:AlternateContent>
  <bookViews>
    <workbookView xWindow="0" yWindow="0" windowWidth="20490" windowHeight="7755"/>
  </bookViews>
  <sheets>
    <sheet name="GENEL İÇMAL" sheetId="3" r:id="rId1"/>
    <sheet name="KANALİZASYON İŞÇİLİK" sheetId="1" r:id="rId2"/>
    <sheet name="POMPA İSTASYONU İŞÇİLİK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" l="1"/>
  <c r="C7" i="3"/>
  <c r="F24" i="2"/>
  <c r="F23" i="2"/>
  <c r="F22" i="2"/>
  <c r="F13" i="2"/>
  <c r="F7" i="2"/>
  <c r="F21" i="2"/>
  <c r="F20" i="2"/>
  <c r="F19" i="2"/>
  <c r="F18" i="2"/>
  <c r="F17" i="2"/>
  <c r="F16" i="2"/>
  <c r="F15" i="2"/>
  <c r="F12" i="2"/>
  <c r="F11" i="2"/>
  <c r="F10" i="2"/>
  <c r="F9" i="2"/>
  <c r="F5" i="2"/>
  <c r="F6" i="2"/>
  <c r="F4" i="2"/>
  <c r="F60" i="1"/>
  <c r="F59" i="1"/>
  <c r="F9" i="1"/>
  <c r="F8" i="1"/>
  <c r="F6" i="1"/>
  <c r="F4" i="1"/>
  <c r="F17" i="1"/>
  <c r="F16" i="1"/>
  <c r="F15" i="1"/>
  <c r="F14" i="1"/>
  <c r="F13" i="1"/>
  <c r="F23" i="1"/>
  <c r="F22" i="1"/>
  <c r="F21" i="1"/>
  <c r="F20" i="1"/>
  <c r="F27" i="1"/>
  <c r="F35" i="1"/>
  <c r="F34" i="1"/>
  <c r="F33" i="1"/>
  <c r="F32" i="1"/>
  <c r="F31" i="1"/>
  <c r="F30" i="1"/>
  <c r="F38" i="1"/>
  <c r="F50" i="1"/>
  <c r="F49" i="1"/>
  <c r="F48" i="1"/>
  <c r="F47" i="1"/>
  <c r="F44" i="1"/>
  <c r="F43" i="1"/>
  <c r="F42" i="1"/>
  <c r="F52" i="1"/>
  <c r="F54" i="1"/>
  <c r="F56" i="1"/>
  <c r="F57" i="1"/>
  <c r="F58" i="1" l="1"/>
  <c r="C9" i="3"/>
  <c r="C11" i="3" l="1"/>
</calcChain>
</file>

<file path=xl/sharedStrings.xml><?xml version="1.0" encoding="utf-8"?>
<sst xmlns="http://schemas.openxmlformats.org/spreadsheetml/2006/main" count="210" uniqueCount="159">
  <si>
    <r>
      <rPr>
        <b/>
        <sz val="12"/>
        <rFont val="Calibri"/>
        <family val="2"/>
        <charset val="162"/>
        <scheme val="minor"/>
      </rPr>
      <t xml:space="preserve">Ortaköy Bölgesi Altyapı Geliştirme Projesi </t>
    </r>
    <r>
      <rPr>
        <b/>
        <sz val="10"/>
        <rFont val="Calibri"/>
        <family val="2"/>
        <charset val="162"/>
        <scheme val="minor"/>
      </rPr>
      <t xml:space="preserve">
</t>
    </r>
    <r>
      <rPr>
        <b/>
        <sz val="11"/>
        <rFont val="Calibri"/>
        <family val="2"/>
        <charset val="162"/>
        <scheme val="minor"/>
      </rPr>
      <t>Kanalizasyon (İşçilik)</t>
    </r>
  </si>
  <si>
    <t>No.</t>
  </si>
  <si>
    <t>Açıklama</t>
  </si>
  <si>
    <t>Birim</t>
  </si>
  <si>
    <t>Miktar</t>
  </si>
  <si>
    <t>Birim Fiyat (₺)</t>
  </si>
  <si>
    <t>Tutar (₺)</t>
  </si>
  <si>
    <r>
      <t>Ortaköy Bölgesi Altyapı Geliştirme Projesi 
Pompa İstasyonu</t>
    </r>
    <r>
      <rPr>
        <b/>
        <sz val="11"/>
        <rFont val="Calibri"/>
        <family val="2"/>
        <charset val="162"/>
        <scheme val="minor"/>
      </rPr>
      <t xml:space="preserve"> (İşçilik)</t>
    </r>
  </si>
  <si>
    <t>LEFKOŞA TÜRK BELEDİYESİ</t>
  </si>
  <si>
    <t>YAKLAŞIK MALİYET İCMALİ</t>
  </si>
  <si>
    <t>S. NO</t>
  </si>
  <si>
    <t>İşin Adı ve Kısa Açıklaması</t>
  </si>
  <si>
    <t>Tutarı</t>
  </si>
  <si>
    <t>1.2.</t>
  </si>
  <si>
    <t>Kısmi Malzemeli Atık Su Hattı Yapım İşleri</t>
  </si>
  <si>
    <t>1.4.</t>
  </si>
  <si>
    <t>Kısmi Malzemeli Pompa İstasyonu Yapım İşleri</t>
  </si>
  <si>
    <t>Ara Toplam</t>
  </si>
  <si>
    <t>GENEL TOPLAM (KDV Hariç)</t>
  </si>
  <si>
    <t>Ortaköy Altyapı Geliştirme Projesi Kısmi Malzemeli Atık Su Yapım İhalesi rı</t>
  </si>
  <si>
    <t>Kısmi Malzemeli  Atık Su ihalesi</t>
  </si>
  <si>
    <t>Asfalt kazısı ve yeniden yapım işleri</t>
  </si>
  <si>
    <t>1.1</t>
  </si>
  <si>
    <t>Asfalt yüzeylerin kesilmesi, kırılması, kırılan yüzeylerin kamyona yüklenerek 10km uzağa atılması. Hendek yüzeyinin geçici ve kalıcı tamiratının yapılması.</t>
  </si>
  <si>
    <t>m2</t>
  </si>
  <si>
    <t>Beton yüzeyler</t>
  </si>
  <si>
    <t>2.1</t>
  </si>
  <si>
    <t>Beton yüzeylerin kesilmesi, kırılması, kırılan yüzeylerin kamyona yüklenerek 10km uzağa atılması. Hendek yüzeyinin geçici ve kalıcı tamiratının yapılması.</t>
  </si>
  <si>
    <t>Parke kaplama</t>
  </si>
  <si>
    <t>3.1</t>
  </si>
  <si>
    <t>Parkelerin kazı güzergahı boyunca sökülmesi ve tekrar yerine takılmak üzere bir kenara konması</t>
  </si>
  <si>
    <t>3.2</t>
  </si>
  <si>
    <t>Sökülen parkelerin usulüne uygun olarak tekrar yerine takılması</t>
  </si>
  <si>
    <t>4</t>
  </si>
  <si>
    <t>Kanal ve baca (menhol) çukuru kazısı</t>
  </si>
  <si>
    <t>4.1</t>
  </si>
  <si>
    <t>Kanal Kazısı</t>
  </si>
  <si>
    <t>Kanal için her türlü zeminde elle veya mekanik aletlerle kazı yapılması, yüklenmesi ve dolgu fazlası malzemenin 5 km mesafeye kadar taşınıp dökülmesi</t>
  </si>
  <si>
    <t>4.1.1</t>
  </si>
  <si>
    <t xml:space="preserve"> 2 m derinliğe kadar cazibeli hat için kanal kazısı</t>
  </si>
  <si>
    <t>m</t>
  </si>
  <si>
    <t>4.1.2</t>
  </si>
  <si>
    <t xml:space="preserve"> 2 m'den fazla - 3 m derinliğe kadar cazibeli hat için kanal kazısı</t>
  </si>
  <si>
    <t>4.1.3</t>
  </si>
  <si>
    <t xml:space="preserve"> 3 m'den fazla - 4 m derinliğe kadar cazibeli hat için  kanal kazısı</t>
  </si>
  <si>
    <t>4.1.4</t>
  </si>
  <si>
    <t xml:space="preserve"> 4 m'den fazla - 5 m derinliğe kadar cazibeli hat için  kanal kazısı</t>
  </si>
  <si>
    <t>4.1.5</t>
  </si>
  <si>
    <t xml:space="preserve"> 2 m derinliğe kadar basınçlı hat için kanal kazısı</t>
  </si>
  <si>
    <t>4.2</t>
  </si>
  <si>
    <t>Baca (menhol) çukur kazısı</t>
  </si>
  <si>
    <t>Baca çukuru için her türlü zeminde elle veya mekanik aletlerle kazı yapılması, yüklenmesi ve dolgu fazlası malzemenin 5 km mesafeye kadar taşınıp dökülmesi</t>
  </si>
  <si>
    <t>4.2.1</t>
  </si>
  <si>
    <t>2 m derinliğe kadar baca (menhol) çukuru kazısı</t>
  </si>
  <si>
    <t>adet</t>
  </si>
  <si>
    <t>4.2.2</t>
  </si>
  <si>
    <t>2 m'den fazla - 3 m derinliğe kadar menhol çukuru kazısı</t>
  </si>
  <si>
    <t>4.2.3</t>
  </si>
  <si>
    <t>3 m'den fazla - 4 m derinliğe kadar menhol çukuru kazısı</t>
  </si>
  <si>
    <t>4.2.4</t>
  </si>
  <si>
    <t>4 m'den fazla - 5 m derinliğe kadar menhol çukuru kazısı</t>
  </si>
  <si>
    <t>5</t>
  </si>
  <si>
    <t>Kanal ve baca (menhol) çukuru dolgusu</t>
  </si>
  <si>
    <t>5.1</t>
  </si>
  <si>
    <t>Boru altı, boru çevresi ve boru üstü ilk kanal dolgusu</t>
  </si>
  <si>
    <t>Boru altı, boru çevresi ve boru üstü ilk kanal dolgusunun yapılması ve sıkıştırılması</t>
  </si>
  <si>
    <t>5.1.1</t>
  </si>
  <si>
    <t>200 mm koeuge, 300 mm koruge ve 400 mm HDPE</t>
  </si>
  <si>
    <t>m³</t>
  </si>
  <si>
    <t>5.2</t>
  </si>
  <si>
    <t>Kanal dolgusu</t>
  </si>
  <si>
    <t>Boru üstü ilk dolgu ile asfalt yüzey arasına elekaltı (0-38) agrega malzenin doldurulması ve sıkıştırılması</t>
  </si>
  <si>
    <t>5.2.1</t>
  </si>
  <si>
    <t>kanal dolgusu 2 m derinliğe kadar</t>
  </si>
  <si>
    <t>5.2.2</t>
  </si>
  <si>
    <t>kanal dolgusu 2 m'den fazla 3 m'ye kadar</t>
  </si>
  <si>
    <t>5.2.3</t>
  </si>
  <si>
    <t>kanal dolgusu 3 m'den fazla 4 m'ye kadar</t>
  </si>
  <si>
    <t>5.2.4</t>
  </si>
  <si>
    <t>Kanal dolgusu 4 m'den fazla 5 m'ye kadar</t>
  </si>
  <si>
    <t>5.2.5</t>
  </si>
  <si>
    <t>2 m derinliğe kadar basınçlı hat için kanal kazısı</t>
  </si>
  <si>
    <t>5.2.6</t>
  </si>
  <si>
    <t>Hendek dolgu malzemesinin(MEKANİK) temini ve sıkıştırılması; HDPE borular için hendek dolgusu; (Teknik Şartname ve detaylara göre)</t>
  </si>
  <si>
    <t>5.3</t>
  </si>
  <si>
    <t>Baca (menhol) çevresinin doldurulması</t>
  </si>
  <si>
    <t>Baca çevrelerinin doldurulup sıkıştırılması</t>
  </si>
  <si>
    <t>5.3.1</t>
  </si>
  <si>
    <t>Baca çukuru dolgusu. (Çakıl Dolgu )</t>
  </si>
  <si>
    <t>6</t>
  </si>
  <si>
    <t>Boru ve aksamları</t>
  </si>
  <si>
    <t>6.1</t>
  </si>
  <si>
    <t>HDPE koruge boru ve aksamları</t>
  </si>
  <si>
    <t>Boru, manşon ve diğer aksamlar ile ikaz şeritlerinin temini, döşenmesi, birleştirilmesi ve kullanıma hazır hale getirilmesi</t>
  </si>
  <si>
    <t>6.1.1</t>
  </si>
  <si>
    <t xml:space="preserve">200 koruge </t>
  </si>
  <si>
    <t>6.1.2</t>
  </si>
  <si>
    <t>300 koruge</t>
  </si>
  <si>
    <t>6.1.3</t>
  </si>
  <si>
    <t>400 hdpe</t>
  </si>
  <si>
    <t>6.2</t>
  </si>
  <si>
    <t>HDPE bacalar (menholler)</t>
  </si>
  <si>
    <t>HDPE baca ve kapaklarının  monte edilmesi</t>
  </si>
  <si>
    <t>6.2.1</t>
  </si>
  <si>
    <t>HDPE baca 2 m derinliğe kadar</t>
  </si>
  <si>
    <t>6.2.2</t>
  </si>
  <si>
    <t>HDPE baca 2 m'den fazla 3 m derinliğe kadar</t>
  </si>
  <si>
    <t>6.2.3</t>
  </si>
  <si>
    <t>HDPE baca 3 m'den fazla 4 m derinliğe kadar</t>
  </si>
  <si>
    <t>6.2.4</t>
  </si>
  <si>
    <t>HDPE baca 4 m'den fazla 5 m derinliğe kadar</t>
  </si>
  <si>
    <t>6.3</t>
  </si>
  <si>
    <t>Kanalizasyon Ev Bağlantısı</t>
  </si>
  <si>
    <t>6.3.1</t>
  </si>
  <si>
    <t>Boru ve aksamlarının temini ve montesi, yol ve kaldırımların kırılıp tekrar onarılması, kanal kazısı, dolgu ve sıkıştırma ve asfalt işleri</t>
  </si>
  <si>
    <t>7</t>
  </si>
  <si>
    <t>Muayene ve testler</t>
  </si>
  <si>
    <t>7.1</t>
  </si>
  <si>
    <t>Basınç testleri, bunlar için gerekli tüm malzeme ve işçilikler</t>
  </si>
  <si>
    <t>tüm</t>
  </si>
  <si>
    <t>8</t>
  </si>
  <si>
    <t>Kanal Görüntüleme Robotu İle Görüntüleme</t>
  </si>
  <si>
    <t>8.1</t>
  </si>
  <si>
    <t>Boru Hatlarının Kanal Görüntüleme Robotu (CCTV) İle Görüntüleme işleri</t>
  </si>
  <si>
    <t>8.2</t>
  </si>
  <si>
    <t>Dere geçişi</t>
  </si>
  <si>
    <t>Toplam</t>
  </si>
  <si>
    <t>KDV (₺)</t>
  </si>
  <si>
    <t>Genel Toplam (₺)</t>
  </si>
  <si>
    <t>Pompa İstasyonu Yerleşim İşleri</t>
  </si>
  <si>
    <t>Kazı İşleri</t>
  </si>
  <si>
    <t>m3</t>
  </si>
  <si>
    <t>1.2</t>
  </si>
  <si>
    <t>Beton İşleri (BS30) (Temel demiri bağlanması dahil)</t>
  </si>
  <si>
    <t>1.3</t>
  </si>
  <si>
    <t>Dolgu</t>
  </si>
  <si>
    <t>Pompa İstasyonu Yerleşim İşleri Toplam</t>
  </si>
  <si>
    <t>Pompa İstasyonu Çevre Düzenleme İşleri</t>
  </si>
  <si>
    <t>Beton (Malzeme + İşçilik)</t>
  </si>
  <si>
    <t>2.2</t>
  </si>
  <si>
    <t>Kalıp (Malzeme + İşçilik)</t>
  </si>
  <si>
    <t>2.3</t>
  </si>
  <si>
    <t>Demir (Malzeme + İşçilik)</t>
  </si>
  <si>
    <t>ton</t>
  </si>
  <si>
    <t>2.4</t>
  </si>
  <si>
    <t>Telleme &amp; Üst Kapama Sandüviç Panel (Malzeme + İşçilik). Pompa tesisat odası için.</t>
  </si>
  <si>
    <t>Pompa İstasyonu Çevre Düzenleme İşleri Toplam</t>
  </si>
  <si>
    <t>Köprü Geçiş İşleri</t>
  </si>
  <si>
    <t>saat</t>
  </si>
  <si>
    <t>Galvaniz Boru Emek (2 gün forklift + 2 gün 4 adam + 2 gün mühendis)</t>
  </si>
  <si>
    <t>3.3</t>
  </si>
  <si>
    <t>Galvaniz Boru</t>
  </si>
  <si>
    <t>3.4</t>
  </si>
  <si>
    <t>10luk I Kirişi Malzeme</t>
  </si>
  <si>
    <t>3.5</t>
  </si>
  <si>
    <t>10luk I Kirişi Emek</t>
  </si>
  <si>
    <t>3.6</t>
  </si>
  <si>
    <t>Dübel + Ayna Malzeme</t>
  </si>
  <si>
    <t>Köprü Geçiş İşleri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</si>
</sst>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₺&quot;"/>
    <numFmt numFmtId="165" formatCode="&quot;₺&quot;#,##0.00"/>
  </numFmts>
  <fonts count="12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6" fillId="0" borderId="0" xfId="0" applyFont="1" applyAlignment="1">
      <alignment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3" fillId="2" borderId="7" xfId="0" applyNumberFormat="1" applyFont="1" applyFill="1" applyBorder="1" applyAlignment="1">
      <alignment horizontal="right" vertical="center" indent="1"/>
    </xf>
    <xf numFmtId="0" fontId="7" fillId="2" borderId="8" xfId="0" applyFont="1" applyFill="1" applyBorder="1" applyAlignment="1">
      <alignment horizontal="left" vertical="center" indent="1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49" fontId="6" fillId="0" borderId="10" xfId="0" applyNumberFormat="1" applyFont="1" applyBorder="1" applyAlignment="1">
      <alignment horizontal="right" vertical="center" indent="1"/>
    </xf>
    <xf numFmtId="0" fontId="6" fillId="0" borderId="11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164" fontId="8" fillId="0" borderId="11" xfId="1" applyNumberFormat="1" applyFont="1" applyBorder="1" applyAlignment="1">
      <alignment horizontal="right" vertical="center" indent="1"/>
    </xf>
    <xf numFmtId="0" fontId="7" fillId="2" borderId="12" xfId="0" applyFont="1" applyFill="1" applyBorder="1" applyAlignment="1">
      <alignment horizontal="left" vertical="center" indent="1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49" fontId="6" fillId="0" borderId="7" xfId="0" quotePrefix="1" applyNumberFormat="1" applyFont="1" applyBorder="1" applyAlignment="1">
      <alignment horizontal="right" vertical="center" indent="1"/>
    </xf>
    <xf numFmtId="0" fontId="6" fillId="0" borderId="14" xfId="0" applyFont="1" applyBorder="1" applyAlignment="1">
      <alignment horizontal="left" vertical="center" wrapText="1" indent="1"/>
    </xf>
    <xf numFmtId="0" fontId="6" fillId="0" borderId="14" xfId="0" applyFont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 vertical="center"/>
    </xf>
    <xf numFmtId="164" fontId="8" fillId="0" borderId="14" xfId="1" applyNumberFormat="1" applyFont="1" applyBorder="1" applyAlignment="1">
      <alignment horizontal="right" vertical="center" indent="1"/>
    </xf>
    <xf numFmtId="164" fontId="8" fillId="0" borderId="15" xfId="1" applyNumberFormat="1" applyFont="1" applyBorder="1" applyAlignment="1">
      <alignment horizontal="right" vertical="center" indent="1"/>
    </xf>
    <xf numFmtId="49" fontId="3" fillId="0" borderId="7" xfId="0" applyNumberFormat="1" applyFont="1" applyBorder="1" applyAlignment="1">
      <alignment horizontal="right" vertical="center" indent="1"/>
    </xf>
    <xf numFmtId="0" fontId="7" fillId="0" borderId="14" xfId="0" applyFont="1" applyBorder="1" applyAlignment="1">
      <alignment horizontal="left" vertical="center" indent="1"/>
    </xf>
    <xf numFmtId="49" fontId="6" fillId="0" borderId="7" xfId="0" applyNumberFormat="1" applyFont="1" applyBorder="1" applyAlignment="1">
      <alignment horizontal="right" vertical="center" indent="1"/>
    </xf>
    <xf numFmtId="0" fontId="6" fillId="0" borderId="14" xfId="0" applyFont="1" applyBorder="1" applyAlignment="1">
      <alignment horizontal="left" vertical="center" indent="1"/>
    </xf>
    <xf numFmtId="164" fontId="6" fillId="0" borderId="14" xfId="1" applyNumberFormat="1" applyFont="1" applyFill="1" applyBorder="1" applyAlignment="1">
      <alignment horizontal="right" vertical="center"/>
    </xf>
    <xf numFmtId="164" fontId="6" fillId="0" borderId="15" xfId="1" applyNumberFormat="1" applyFont="1" applyFill="1" applyBorder="1" applyAlignment="1">
      <alignment horizontal="right" vertical="center"/>
    </xf>
    <xf numFmtId="0" fontId="3" fillId="3" borderId="17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left" vertical="center" indent="1"/>
    </xf>
    <xf numFmtId="0" fontId="3" fillId="3" borderId="12" xfId="0" applyFont="1" applyFill="1" applyBorder="1" applyAlignment="1">
      <alignment vertical="center"/>
    </xf>
    <xf numFmtId="0" fontId="3" fillId="3" borderId="18" xfId="0" applyFont="1" applyFill="1" applyBorder="1" applyAlignment="1">
      <alignment vertical="center"/>
    </xf>
    <xf numFmtId="164" fontId="3" fillId="3" borderId="15" xfId="1" applyNumberFormat="1" applyFont="1" applyFill="1" applyBorder="1" applyAlignment="1">
      <alignment horizontal="right" vertical="center" indent="1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left" vertical="center" indent="1"/>
    </xf>
    <xf numFmtId="0" fontId="3" fillId="3" borderId="20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/>
    </xf>
    <xf numFmtId="164" fontId="3" fillId="3" borderId="22" xfId="1" applyNumberFormat="1" applyFont="1" applyFill="1" applyBorder="1" applyAlignment="1">
      <alignment horizontal="right" vertical="center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3" fillId="0" borderId="4" xfId="0" applyFont="1" applyFill="1" applyBorder="1" applyAlignment="1">
      <alignment horizontal="right" vertical="center" wrapText="1" indent="1"/>
    </xf>
    <xf numFmtId="0" fontId="3" fillId="0" borderId="5" xfId="0" applyFont="1" applyFill="1" applyBorder="1" applyAlignment="1">
      <alignment horizontal="right" vertical="center" wrapText="1" indent="1"/>
    </xf>
    <xf numFmtId="0" fontId="3" fillId="0" borderId="6" xfId="0" applyFont="1" applyFill="1" applyBorder="1" applyAlignment="1">
      <alignment horizontal="right" vertical="center" wrapText="1" indent="1"/>
    </xf>
    <xf numFmtId="0" fontId="0" fillId="0" borderId="0" xfId="0" applyAlignment="1">
      <alignment horizontal="left" vertical="center" indent="1"/>
    </xf>
    <xf numFmtId="0" fontId="6" fillId="2" borderId="8" xfId="0" applyFont="1" applyFill="1" applyBorder="1" applyAlignment="1">
      <alignment horizontal="right" vertical="center" indent="1"/>
    </xf>
    <xf numFmtId="0" fontId="6" fillId="2" borderId="9" xfId="0" applyFont="1" applyFill="1" applyBorder="1" applyAlignment="1">
      <alignment horizontal="right" vertical="center" indent="1"/>
    </xf>
    <xf numFmtId="49" fontId="6" fillId="0" borderId="14" xfId="0" applyNumberFormat="1" applyFont="1" applyBorder="1" applyAlignment="1">
      <alignment horizontal="right" vertical="center" indent="1"/>
    </xf>
    <xf numFmtId="164" fontId="6" fillId="0" borderId="14" xfId="1" applyNumberFormat="1" applyFont="1" applyFill="1" applyBorder="1" applyAlignment="1">
      <alignment horizontal="right" vertical="center" indent="1"/>
    </xf>
    <xf numFmtId="49" fontId="6" fillId="0" borderId="16" xfId="0" applyNumberFormat="1" applyFont="1" applyBorder="1" applyAlignment="1">
      <alignment horizontal="right" vertical="center" indent="1"/>
    </xf>
    <xf numFmtId="0" fontId="3" fillId="0" borderId="12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8" xfId="1" applyNumberFormat="1" applyFont="1" applyFill="1" applyBorder="1" applyAlignment="1">
      <alignment horizontal="right" vertical="center" indent="1"/>
    </xf>
    <xf numFmtId="49" fontId="6" fillId="2" borderId="23" xfId="0" applyNumberFormat="1" applyFont="1" applyFill="1" applyBorder="1" applyAlignment="1">
      <alignment horizontal="right" vertical="center" indent="1"/>
    </xf>
    <xf numFmtId="0" fontId="7" fillId="2" borderId="24" xfId="0" applyFont="1" applyFill="1" applyBorder="1" applyAlignment="1">
      <alignment horizontal="left" vertical="center" indent="1"/>
    </xf>
    <xf numFmtId="0" fontId="6" fillId="2" borderId="2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right" vertical="center" indent="1"/>
    </xf>
    <xf numFmtId="0" fontId="6" fillId="2" borderId="25" xfId="0" applyFont="1" applyFill="1" applyBorder="1" applyAlignment="1">
      <alignment horizontal="right" vertical="center" indent="1"/>
    </xf>
    <xf numFmtId="49" fontId="6" fillId="0" borderId="26" xfId="0" quotePrefix="1" applyNumberFormat="1" applyFont="1" applyBorder="1" applyAlignment="1">
      <alignment horizontal="right" vertical="center" indent="1"/>
    </xf>
    <xf numFmtId="0" fontId="6" fillId="0" borderId="27" xfId="0" applyFont="1" applyBorder="1" applyAlignment="1">
      <alignment horizontal="left" vertical="center" wrapText="1" indent="1"/>
    </xf>
    <xf numFmtId="0" fontId="6" fillId="0" borderId="28" xfId="0" applyFont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right" vertical="center" indent="1"/>
    </xf>
    <xf numFmtId="0" fontId="6" fillId="0" borderId="27" xfId="0" applyFont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right" vertical="center" indent="1"/>
    </xf>
    <xf numFmtId="49" fontId="6" fillId="3" borderId="30" xfId="0" quotePrefix="1" applyNumberFormat="1" applyFont="1" applyFill="1" applyBorder="1" applyAlignment="1">
      <alignment horizontal="right" vertical="center" indent="1"/>
    </xf>
    <xf numFmtId="0" fontId="3" fillId="3" borderId="31" xfId="0" applyFont="1" applyFill="1" applyBorder="1" applyAlignment="1">
      <alignment horizontal="left" vertical="center" wrapText="1" indent="1"/>
    </xf>
    <xf numFmtId="0" fontId="3" fillId="3" borderId="31" xfId="0" applyFont="1" applyFill="1" applyBorder="1" applyAlignment="1">
      <alignment horizontal="center" vertical="center"/>
    </xf>
    <xf numFmtId="3" fontId="3" fillId="3" borderId="31" xfId="0" applyNumberFormat="1" applyFont="1" applyFill="1" applyBorder="1" applyAlignment="1">
      <alignment horizontal="center" vertical="center"/>
    </xf>
    <xf numFmtId="164" fontId="3" fillId="3" borderId="32" xfId="1" applyNumberFormat="1" applyFont="1" applyFill="1" applyBorder="1" applyAlignment="1">
      <alignment horizontal="right" vertical="center" indent="1"/>
    </xf>
    <xf numFmtId="164" fontId="3" fillId="3" borderId="33" xfId="1" applyNumberFormat="1" applyFont="1" applyFill="1" applyBorder="1" applyAlignment="1">
      <alignment horizontal="right" vertical="center" indent="1"/>
    </xf>
    <xf numFmtId="49" fontId="6" fillId="3" borderId="1" xfId="0" quotePrefix="1" applyNumberFormat="1" applyFont="1" applyFill="1" applyBorder="1" applyAlignment="1">
      <alignment horizontal="right" vertical="center" indent="1"/>
    </xf>
    <xf numFmtId="0" fontId="3" fillId="3" borderId="2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right" vertical="center" indent="1"/>
    </xf>
    <xf numFmtId="164" fontId="3" fillId="3" borderId="6" xfId="1" applyNumberFormat="1" applyFont="1" applyFill="1" applyBorder="1" applyAlignment="1">
      <alignment horizontal="right" vertical="center" indent="1"/>
    </xf>
    <xf numFmtId="49" fontId="6" fillId="3" borderId="34" xfId="0" quotePrefix="1" applyNumberFormat="1" applyFont="1" applyFill="1" applyBorder="1" applyAlignment="1">
      <alignment horizontal="right" vertical="center" indent="1"/>
    </xf>
    <xf numFmtId="0" fontId="3" fillId="3" borderId="35" xfId="0" applyFont="1" applyFill="1" applyBorder="1" applyAlignment="1">
      <alignment horizontal="left" vertical="center" wrapText="1" indent="1"/>
    </xf>
    <xf numFmtId="0" fontId="3" fillId="3" borderId="35" xfId="0" applyFont="1" applyFill="1" applyBorder="1" applyAlignment="1">
      <alignment horizontal="center" vertical="center"/>
    </xf>
    <xf numFmtId="3" fontId="3" fillId="3" borderId="35" xfId="0" applyNumberFormat="1" applyFont="1" applyFill="1" applyBorder="1" applyAlignment="1">
      <alignment horizontal="center" vertical="center"/>
    </xf>
    <xf numFmtId="164" fontId="3" fillId="3" borderId="36" xfId="1" applyNumberFormat="1" applyFont="1" applyFill="1" applyBorder="1" applyAlignment="1">
      <alignment horizontal="right" vertical="center" indent="1"/>
    </xf>
    <xf numFmtId="164" fontId="3" fillId="3" borderId="37" xfId="1" applyNumberFormat="1" applyFont="1" applyFill="1" applyBorder="1" applyAlignment="1">
      <alignment horizontal="right" vertical="center" inden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1"/>
    <xf numFmtId="0" fontId="2" fillId="0" borderId="17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13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2" fillId="0" borderId="17" xfId="1" applyFont="1" applyBorder="1" applyAlignment="1">
      <alignment horizontal="center" vertical="center"/>
    </xf>
    <xf numFmtId="164" fontId="1" fillId="0" borderId="13" xfId="1" applyNumberFormat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17" xfId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2" fillId="0" borderId="12" xfId="1" applyFont="1" applyBorder="1" applyAlignment="1">
      <alignment horizontal="right" vertical="center"/>
    </xf>
    <xf numFmtId="164" fontId="2" fillId="0" borderId="13" xfId="1" applyNumberFormat="1" applyFont="1" applyBorder="1" applyAlignment="1">
      <alignment vertical="center"/>
    </xf>
    <xf numFmtId="0" fontId="1" fillId="0" borderId="40" xfId="1" applyBorder="1" applyAlignment="1">
      <alignment horizontal="center" vertical="center"/>
    </xf>
    <xf numFmtId="0" fontId="2" fillId="0" borderId="41" xfId="1" applyFont="1" applyBorder="1" applyAlignment="1">
      <alignment horizontal="right" vertical="center"/>
    </xf>
    <xf numFmtId="164" fontId="2" fillId="0" borderId="42" xfId="1" applyNumberFormat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2" fillId="0" borderId="20" xfId="1" applyFont="1" applyBorder="1" applyAlignment="1">
      <alignment horizontal="right" vertical="center"/>
    </xf>
    <xf numFmtId="164" fontId="2" fillId="0" borderId="43" xfId="1" applyNumberFormat="1" applyFont="1" applyBorder="1" applyAlignment="1">
      <alignment vertical="center"/>
    </xf>
    <xf numFmtId="165" fontId="1" fillId="0" borderId="0" xfId="1" applyNumberFormat="1"/>
    <xf numFmtId="0" fontId="2" fillId="0" borderId="0" xfId="1" applyFont="1"/>
    <xf numFmtId="164" fontId="2" fillId="0" borderId="0" xfId="1" applyNumberFormat="1" applyFont="1"/>
    <xf numFmtId="164" fontId="1" fillId="0" borderId="0" xfId="1" applyNumberFormat="1"/>
    <xf numFmtId="0" fontId="9" fillId="0" borderId="30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10" fillId="0" borderId="38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39" xfId="1" applyFont="1" applyBorder="1" applyAlignment="1">
      <alignment horizontal="center" vertical="center" wrapText="1"/>
    </xf>
    <xf numFmtId="0" fontId="10" fillId="0" borderId="38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39" xfId="1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right" vertical="center" indent="1"/>
    </xf>
    <xf numFmtId="164" fontId="6" fillId="0" borderId="12" xfId="1" applyNumberFormat="1" applyFont="1" applyFill="1" applyBorder="1" applyAlignment="1">
      <alignment horizontal="right" vertical="center" indent="1"/>
    </xf>
    <xf numFmtId="0" fontId="6" fillId="2" borderId="44" xfId="0" applyFont="1" applyFill="1" applyBorder="1" applyAlignment="1">
      <alignment horizontal="right" vertical="center" indent="1"/>
    </xf>
    <xf numFmtId="164" fontId="11" fillId="0" borderId="22" xfId="1" applyNumberFormat="1" applyFont="1" applyFill="1" applyBorder="1" applyAlignment="1">
      <alignment horizontal="right" vertical="center" indent="1"/>
    </xf>
    <xf numFmtId="164" fontId="11" fillId="0" borderId="15" xfId="1" applyNumberFormat="1" applyFont="1" applyFill="1" applyBorder="1" applyAlignment="1">
      <alignment horizontal="right" vertical="center" inden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14" sqref="B14"/>
    </sheetView>
  </sheetViews>
  <sheetFormatPr defaultRowHeight="15" x14ac:dyDescent="0.25"/>
  <cols>
    <col min="1" max="1" width="7.42578125" style="90" customWidth="1"/>
    <col min="2" max="2" width="67.140625" style="90" customWidth="1"/>
    <col min="3" max="3" width="18.7109375" style="90" customWidth="1"/>
    <col min="4" max="16384" width="9.140625" style="90"/>
  </cols>
  <sheetData>
    <row r="1" spans="1:7" ht="21" x14ac:dyDescent="0.25">
      <c r="A1" s="114" t="s">
        <v>8</v>
      </c>
      <c r="B1" s="115"/>
      <c r="C1" s="116"/>
    </row>
    <row r="2" spans="1:7" ht="15.75" x14ac:dyDescent="0.25">
      <c r="A2" s="117" t="s">
        <v>19</v>
      </c>
      <c r="B2" s="118"/>
      <c r="C2" s="119"/>
    </row>
    <row r="3" spans="1:7" ht="15.75" x14ac:dyDescent="0.25">
      <c r="A3" s="120" t="s">
        <v>9</v>
      </c>
      <c r="B3" s="121"/>
      <c r="C3" s="122"/>
    </row>
    <row r="4" spans="1:7" s="94" customFormat="1" x14ac:dyDescent="0.25">
      <c r="A4" s="91" t="s">
        <v>10</v>
      </c>
      <c r="B4" s="92" t="s">
        <v>11</v>
      </c>
      <c r="C4" s="93" t="s">
        <v>12</v>
      </c>
    </row>
    <row r="5" spans="1:7" s="94" customFormat="1" x14ac:dyDescent="0.25">
      <c r="A5" s="91"/>
      <c r="B5" s="92"/>
      <c r="C5" s="93"/>
    </row>
    <row r="6" spans="1:7" s="94" customFormat="1" x14ac:dyDescent="0.25">
      <c r="A6" s="95">
        <v>1</v>
      </c>
      <c r="B6" s="92" t="s">
        <v>20</v>
      </c>
      <c r="C6" s="96"/>
      <c r="G6" s="97"/>
    </row>
    <row r="7" spans="1:7" s="94" customFormat="1" x14ac:dyDescent="0.25">
      <c r="A7" s="100" t="s">
        <v>13</v>
      </c>
      <c r="B7" s="98" t="s">
        <v>14</v>
      </c>
      <c r="C7" s="96">
        <f>'KANALİZASYON İŞÇİLİK'!F58</f>
        <v>0</v>
      </c>
      <c r="G7" s="97"/>
    </row>
    <row r="8" spans="1:7" s="94" customFormat="1" x14ac:dyDescent="0.25">
      <c r="A8" s="100" t="s">
        <v>15</v>
      </c>
      <c r="B8" s="98" t="s">
        <v>16</v>
      </c>
      <c r="C8" s="96">
        <f>'POMPA İSTASYONU İŞÇİLİK'!F22</f>
        <v>0</v>
      </c>
      <c r="G8" s="97"/>
    </row>
    <row r="9" spans="1:7" s="94" customFormat="1" x14ac:dyDescent="0.25">
      <c r="A9" s="101"/>
      <c r="B9" s="102" t="s">
        <v>17</v>
      </c>
      <c r="C9" s="103">
        <f>SUM(C7:C8)</f>
        <v>0</v>
      </c>
      <c r="G9" s="99"/>
    </row>
    <row r="10" spans="1:7" s="94" customFormat="1" x14ac:dyDescent="0.25">
      <c r="A10" s="104"/>
      <c r="B10" s="105"/>
      <c r="C10" s="106"/>
    </row>
    <row r="11" spans="1:7" s="94" customFormat="1" ht="24.75" customHeight="1" thickBot="1" x14ac:dyDescent="0.3">
      <c r="A11" s="107"/>
      <c r="B11" s="108" t="s">
        <v>18</v>
      </c>
      <c r="C11" s="109">
        <f>SUM(C9)</f>
        <v>0</v>
      </c>
    </row>
    <row r="12" spans="1:7" x14ac:dyDescent="0.25">
      <c r="C12" s="110"/>
    </row>
    <row r="13" spans="1:7" x14ac:dyDescent="0.25">
      <c r="B13" s="111"/>
      <c r="C13" s="112"/>
    </row>
    <row r="14" spans="1:7" x14ac:dyDescent="0.25">
      <c r="C14" s="113"/>
    </row>
  </sheetData>
  <mergeCells count="3">
    <mergeCell ref="A1:C1"/>
    <mergeCell ref="A2:C2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49" workbookViewId="0">
      <selection activeCell="C55" sqref="C55"/>
    </sheetView>
  </sheetViews>
  <sheetFormatPr defaultRowHeight="12.75" x14ac:dyDescent="0.25"/>
  <cols>
    <col min="1" max="1" width="8.7109375" style="43" customWidth="1"/>
    <col min="2" max="2" width="45.7109375" style="44" customWidth="1"/>
    <col min="3" max="3" width="8.7109375" style="1" customWidth="1"/>
    <col min="4" max="4" width="10.7109375" style="1" customWidth="1"/>
    <col min="5" max="6" width="15.7109375" style="1" customWidth="1"/>
    <col min="7" max="16384" width="9.140625" style="1"/>
  </cols>
  <sheetData>
    <row r="1" spans="1:9" ht="41.25" customHeight="1" thickBot="1" x14ac:dyDescent="0.3">
      <c r="A1" s="126" t="s">
        <v>0</v>
      </c>
      <c r="B1" s="127"/>
      <c r="C1" s="127"/>
      <c r="D1" s="127"/>
      <c r="E1" s="127"/>
      <c r="F1" s="128"/>
    </row>
    <row r="2" spans="1:9" ht="1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/>
      <c r="H2" s="6"/>
      <c r="I2" s="6"/>
    </row>
    <row r="3" spans="1:9" ht="15" customHeight="1" x14ac:dyDescent="0.25">
      <c r="A3" s="7">
        <v>1</v>
      </c>
      <c r="B3" s="8" t="s">
        <v>21</v>
      </c>
      <c r="C3" s="9"/>
      <c r="D3" s="10"/>
      <c r="E3" s="10"/>
      <c r="F3" s="11"/>
    </row>
    <row r="4" spans="1:9" ht="45" customHeight="1" x14ac:dyDescent="0.25">
      <c r="A4" s="12" t="s">
        <v>22</v>
      </c>
      <c r="B4" s="13" t="s">
        <v>23</v>
      </c>
      <c r="C4" s="14" t="s">
        <v>24</v>
      </c>
      <c r="D4" s="15">
        <v>3350</v>
      </c>
      <c r="E4" s="16"/>
      <c r="F4" s="26">
        <f t="shared" ref="F4" si="0">E4*D4</f>
        <v>0</v>
      </c>
    </row>
    <row r="5" spans="1:9" ht="15" customHeight="1" x14ac:dyDescent="0.25">
      <c r="A5" s="7">
        <v>2</v>
      </c>
      <c r="B5" s="17" t="s">
        <v>25</v>
      </c>
      <c r="C5" s="18"/>
      <c r="D5" s="19"/>
      <c r="E5" s="19"/>
      <c r="F5" s="20"/>
    </row>
    <row r="6" spans="1:9" ht="45" customHeight="1" x14ac:dyDescent="0.25">
      <c r="A6" s="21" t="s">
        <v>26</v>
      </c>
      <c r="B6" s="22" t="s">
        <v>27</v>
      </c>
      <c r="C6" s="23" t="s">
        <v>24</v>
      </c>
      <c r="D6" s="24">
        <v>50</v>
      </c>
      <c r="E6" s="25"/>
      <c r="F6" s="26">
        <f t="shared" ref="F6" si="1">E6*D6</f>
        <v>0</v>
      </c>
      <c r="G6" s="6"/>
    </row>
    <row r="7" spans="1:9" ht="15" customHeight="1" x14ac:dyDescent="0.25">
      <c r="A7" s="7">
        <v>3</v>
      </c>
      <c r="B7" s="17" t="s">
        <v>28</v>
      </c>
      <c r="C7" s="18"/>
      <c r="D7" s="19"/>
      <c r="E7" s="19"/>
      <c r="F7" s="20"/>
    </row>
    <row r="8" spans="1:9" ht="30" customHeight="1" x14ac:dyDescent="0.25">
      <c r="A8" s="21" t="s">
        <v>29</v>
      </c>
      <c r="B8" s="22" t="s">
        <v>30</v>
      </c>
      <c r="C8" s="23" t="s">
        <v>24</v>
      </c>
      <c r="D8" s="24">
        <v>50</v>
      </c>
      <c r="E8" s="25"/>
      <c r="F8" s="26">
        <f t="shared" ref="F8:F9" si="2">E8*D8</f>
        <v>0</v>
      </c>
      <c r="G8" s="6"/>
    </row>
    <row r="9" spans="1:9" ht="30" customHeight="1" x14ac:dyDescent="0.25">
      <c r="A9" s="21" t="s">
        <v>31</v>
      </c>
      <c r="B9" s="22" t="s">
        <v>32</v>
      </c>
      <c r="C9" s="23" t="s">
        <v>24</v>
      </c>
      <c r="D9" s="24">
        <v>50</v>
      </c>
      <c r="E9" s="25"/>
      <c r="F9" s="26">
        <f t="shared" si="2"/>
        <v>0</v>
      </c>
      <c r="G9" s="6"/>
    </row>
    <row r="10" spans="1:9" ht="15" customHeight="1" x14ac:dyDescent="0.25">
      <c r="A10" s="7" t="s">
        <v>33</v>
      </c>
      <c r="B10" s="17" t="s">
        <v>34</v>
      </c>
      <c r="C10" s="18"/>
      <c r="D10" s="19"/>
      <c r="E10" s="19"/>
      <c r="F10" s="20"/>
    </row>
    <row r="11" spans="1:9" ht="15" customHeight="1" x14ac:dyDescent="0.25">
      <c r="A11" s="27" t="s">
        <v>35</v>
      </c>
      <c r="B11" s="28" t="s">
        <v>36</v>
      </c>
      <c r="C11" s="23"/>
      <c r="D11" s="24"/>
      <c r="E11" s="25"/>
      <c r="F11" s="26"/>
    </row>
    <row r="12" spans="1:9" ht="30" customHeight="1" x14ac:dyDescent="0.25">
      <c r="A12" s="29"/>
      <c r="B12" s="123" t="s">
        <v>37</v>
      </c>
      <c r="C12" s="124"/>
      <c r="D12" s="124"/>
      <c r="E12" s="124"/>
      <c r="F12" s="125"/>
    </row>
    <row r="13" spans="1:9" ht="15" customHeight="1" x14ac:dyDescent="0.25">
      <c r="A13" s="21" t="s">
        <v>38</v>
      </c>
      <c r="B13" s="22" t="s">
        <v>39</v>
      </c>
      <c r="C13" s="23" t="s">
        <v>40</v>
      </c>
      <c r="D13" s="24">
        <v>1620</v>
      </c>
      <c r="E13" s="25"/>
      <c r="F13" s="26">
        <f t="shared" ref="F13:F17" si="3">E13*D13</f>
        <v>0</v>
      </c>
    </row>
    <row r="14" spans="1:9" ht="30" customHeight="1" x14ac:dyDescent="0.25">
      <c r="A14" s="29" t="s">
        <v>41</v>
      </c>
      <c r="B14" s="22" t="s">
        <v>42</v>
      </c>
      <c r="C14" s="23" t="s">
        <v>40</v>
      </c>
      <c r="D14" s="24">
        <v>1550</v>
      </c>
      <c r="E14" s="25"/>
      <c r="F14" s="26">
        <f t="shared" si="3"/>
        <v>0</v>
      </c>
    </row>
    <row r="15" spans="1:9" ht="30" customHeight="1" x14ac:dyDescent="0.25">
      <c r="A15" s="29" t="s">
        <v>43</v>
      </c>
      <c r="B15" s="22" t="s">
        <v>44</v>
      </c>
      <c r="C15" s="23" t="s">
        <v>40</v>
      </c>
      <c r="D15" s="24">
        <v>610</v>
      </c>
      <c r="E15" s="25"/>
      <c r="F15" s="26">
        <f t="shared" si="3"/>
        <v>0</v>
      </c>
    </row>
    <row r="16" spans="1:9" ht="30" customHeight="1" x14ac:dyDescent="0.25">
      <c r="A16" s="29" t="s">
        <v>45</v>
      </c>
      <c r="B16" s="22" t="s">
        <v>46</v>
      </c>
      <c r="C16" s="23" t="s">
        <v>40</v>
      </c>
      <c r="D16" s="24">
        <v>314.39999999999998</v>
      </c>
      <c r="E16" s="25"/>
      <c r="F16" s="26">
        <f t="shared" si="3"/>
        <v>0</v>
      </c>
    </row>
    <row r="17" spans="1:6" x14ac:dyDescent="0.25">
      <c r="A17" s="29" t="s">
        <v>47</v>
      </c>
      <c r="B17" s="30" t="s">
        <v>48</v>
      </c>
      <c r="C17" s="23" t="s">
        <v>40</v>
      </c>
      <c r="D17" s="24">
        <v>1100</v>
      </c>
      <c r="E17" s="25"/>
      <c r="F17" s="26">
        <f t="shared" si="3"/>
        <v>0</v>
      </c>
    </row>
    <row r="18" spans="1:6" ht="15" customHeight="1" x14ac:dyDescent="0.25">
      <c r="A18" s="27" t="s">
        <v>49</v>
      </c>
      <c r="B18" s="28" t="s">
        <v>50</v>
      </c>
      <c r="C18" s="23"/>
      <c r="D18" s="24"/>
      <c r="E18" s="25"/>
      <c r="F18" s="26"/>
    </row>
    <row r="19" spans="1:6" ht="30" customHeight="1" x14ac:dyDescent="0.25">
      <c r="A19" s="29"/>
      <c r="B19" s="123" t="s">
        <v>51</v>
      </c>
      <c r="C19" s="124"/>
      <c r="D19" s="124"/>
      <c r="E19" s="124"/>
      <c r="F19" s="125"/>
    </row>
    <row r="20" spans="1:6" ht="15" customHeight="1" x14ac:dyDescent="0.25">
      <c r="A20" s="29" t="s">
        <v>52</v>
      </c>
      <c r="B20" s="22" t="s">
        <v>53</v>
      </c>
      <c r="C20" s="23" t="s">
        <v>54</v>
      </c>
      <c r="D20" s="24">
        <v>28</v>
      </c>
      <c r="E20" s="25"/>
      <c r="F20" s="26">
        <f t="shared" ref="F20:F23" si="4">E20*D20</f>
        <v>0</v>
      </c>
    </row>
    <row r="21" spans="1:6" ht="30" customHeight="1" x14ac:dyDescent="0.25">
      <c r="A21" s="29" t="s">
        <v>55</v>
      </c>
      <c r="B21" s="22" t="s">
        <v>56</v>
      </c>
      <c r="C21" s="23" t="s">
        <v>54</v>
      </c>
      <c r="D21" s="24">
        <v>28</v>
      </c>
      <c r="E21" s="25"/>
      <c r="F21" s="26">
        <f t="shared" si="4"/>
        <v>0</v>
      </c>
    </row>
    <row r="22" spans="1:6" ht="30" customHeight="1" x14ac:dyDescent="0.25">
      <c r="A22" s="29" t="s">
        <v>57</v>
      </c>
      <c r="B22" s="22" t="s">
        <v>58</v>
      </c>
      <c r="C22" s="23" t="s">
        <v>54</v>
      </c>
      <c r="D22" s="24">
        <v>12</v>
      </c>
      <c r="E22" s="25"/>
      <c r="F22" s="26">
        <f t="shared" si="4"/>
        <v>0</v>
      </c>
    </row>
    <row r="23" spans="1:6" ht="30" customHeight="1" x14ac:dyDescent="0.25">
      <c r="A23" s="29" t="s">
        <v>59</v>
      </c>
      <c r="B23" s="22" t="s">
        <v>60</v>
      </c>
      <c r="C23" s="23" t="s">
        <v>54</v>
      </c>
      <c r="D23" s="24">
        <v>5</v>
      </c>
      <c r="E23" s="25"/>
      <c r="F23" s="26">
        <f t="shared" si="4"/>
        <v>0</v>
      </c>
    </row>
    <row r="24" spans="1:6" ht="15" customHeight="1" x14ac:dyDescent="0.25">
      <c r="A24" s="7" t="s">
        <v>61</v>
      </c>
      <c r="B24" s="17" t="s">
        <v>62</v>
      </c>
      <c r="C24" s="18"/>
      <c r="D24" s="19"/>
      <c r="E24" s="19"/>
      <c r="F24" s="20"/>
    </row>
    <row r="25" spans="1:6" ht="15" customHeight="1" x14ac:dyDescent="0.25">
      <c r="A25" s="27" t="s">
        <v>63</v>
      </c>
      <c r="B25" s="28" t="s">
        <v>64</v>
      </c>
      <c r="C25" s="23"/>
      <c r="D25" s="24"/>
      <c r="E25" s="31"/>
      <c r="F25" s="32"/>
    </row>
    <row r="26" spans="1:6" ht="15" customHeight="1" x14ac:dyDescent="0.25">
      <c r="A26" s="29"/>
      <c r="B26" s="123" t="s">
        <v>65</v>
      </c>
      <c r="C26" s="124"/>
      <c r="D26" s="124"/>
      <c r="E26" s="124"/>
      <c r="F26" s="125"/>
    </row>
    <row r="27" spans="1:6" ht="15" customHeight="1" x14ac:dyDescent="0.25">
      <c r="A27" s="29" t="s">
        <v>66</v>
      </c>
      <c r="B27" s="22" t="s">
        <v>67</v>
      </c>
      <c r="C27" s="23" t="s">
        <v>68</v>
      </c>
      <c r="D27" s="24">
        <v>1300</v>
      </c>
      <c r="E27" s="25"/>
      <c r="F27" s="26">
        <f t="shared" ref="F27" si="5">E27*D27</f>
        <v>0</v>
      </c>
    </row>
    <row r="28" spans="1:6" ht="15" customHeight="1" x14ac:dyDescent="0.25">
      <c r="A28" s="27" t="s">
        <v>69</v>
      </c>
      <c r="B28" s="28" t="s">
        <v>70</v>
      </c>
      <c r="C28" s="23"/>
      <c r="D28" s="24"/>
      <c r="E28" s="25"/>
      <c r="F28" s="26"/>
    </row>
    <row r="29" spans="1:6" ht="15" customHeight="1" x14ac:dyDescent="0.25">
      <c r="A29" s="29"/>
      <c r="B29" s="123" t="s">
        <v>71</v>
      </c>
      <c r="C29" s="124"/>
      <c r="D29" s="124"/>
      <c r="E29" s="124"/>
      <c r="F29" s="125"/>
    </row>
    <row r="30" spans="1:6" ht="15" customHeight="1" x14ac:dyDescent="0.25">
      <c r="A30" s="29" t="s">
        <v>72</v>
      </c>
      <c r="B30" s="22" t="s">
        <v>73</v>
      </c>
      <c r="C30" s="23" t="s">
        <v>68</v>
      </c>
      <c r="D30" s="24">
        <v>1350</v>
      </c>
      <c r="E30" s="25"/>
      <c r="F30" s="26">
        <f t="shared" ref="F30:F35" si="6">E30*D30</f>
        <v>0</v>
      </c>
    </row>
    <row r="31" spans="1:6" ht="15" customHeight="1" x14ac:dyDescent="0.25">
      <c r="A31" s="29" t="s">
        <v>74</v>
      </c>
      <c r="B31" s="22" t="s">
        <v>75</v>
      </c>
      <c r="C31" s="23" t="s">
        <v>68</v>
      </c>
      <c r="D31" s="24">
        <v>2600</v>
      </c>
      <c r="E31" s="25"/>
      <c r="F31" s="26">
        <f t="shared" si="6"/>
        <v>0</v>
      </c>
    </row>
    <row r="32" spans="1:6" ht="15" customHeight="1" x14ac:dyDescent="0.25">
      <c r="A32" s="29" t="s">
        <v>76</v>
      </c>
      <c r="B32" s="22" t="s">
        <v>77</v>
      </c>
      <c r="C32" s="23" t="s">
        <v>68</v>
      </c>
      <c r="D32" s="24">
        <v>800</v>
      </c>
      <c r="E32" s="25"/>
      <c r="F32" s="26">
        <f t="shared" si="6"/>
        <v>0</v>
      </c>
    </row>
    <row r="33" spans="1:6" ht="15" customHeight="1" x14ac:dyDescent="0.25">
      <c r="A33" s="29" t="s">
        <v>78</v>
      </c>
      <c r="B33" s="22" t="s">
        <v>79</v>
      </c>
      <c r="C33" s="23" t="s">
        <v>68</v>
      </c>
      <c r="D33" s="24">
        <v>750</v>
      </c>
      <c r="E33" s="25"/>
      <c r="F33" s="26">
        <f t="shared" si="6"/>
        <v>0</v>
      </c>
    </row>
    <row r="34" spans="1:6" ht="15" customHeight="1" x14ac:dyDescent="0.25">
      <c r="A34" s="29" t="s">
        <v>80</v>
      </c>
      <c r="B34" s="22" t="s">
        <v>81</v>
      </c>
      <c r="C34" s="23" t="s">
        <v>68</v>
      </c>
      <c r="D34" s="24">
        <v>1400</v>
      </c>
      <c r="E34" s="25"/>
      <c r="F34" s="26">
        <f t="shared" si="6"/>
        <v>0</v>
      </c>
    </row>
    <row r="35" spans="1:6" ht="38.25" x14ac:dyDescent="0.25">
      <c r="A35" s="29" t="s">
        <v>82</v>
      </c>
      <c r="B35" s="22" t="s">
        <v>83</v>
      </c>
      <c r="C35" s="23" t="s">
        <v>68</v>
      </c>
      <c r="D35" s="24">
        <v>680</v>
      </c>
      <c r="E35" s="25"/>
      <c r="F35" s="26">
        <f t="shared" si="6"/>
        <v>0</v>
      </c>
    </row>
    <row r="36" spans="1:6" ht="15" customHeight="1" x14ac:dyDescent="0.25">
      <c r="A36" s="29" t="s">
        <v>84</v>
      </c>
      <c r="B36" s="123" t="s">
        <v>85</v>
      </c>
      <c r="C36" s="124"/>
      <c r="D36" s="124"/>
      <c r="E36" s="124"/>
      <c r="F36" s="125"/>
    </row>
    <row r="37" spans="1:6" ht="15" customHeight="1" x14ac:dyDescent="0.25">
      <c r="A37" s="29"/>
      <c r="B37" s="22" t="s">
        <v>86</v>
      </c>
      <c r="C37" s="23"/>
      <c r="D37" s="24"/>
      <c r="E37" s="25"/>
      <c r="F37" s="26"/>
    </row>
    <row r="38" spans="1:6" ht="15" customHeight="1" x14ac:dyDescent="0.25">
      <c r="A38" s="29" t="s">
        <v>87</v>
      </c>
      <c r="B38" s="22" t="s">
        <v>88</v>
      </c>
      <c r="C38" s="23" t="s">
        <v>54</v>
      </c>
      <c r="D38" s="24">
        <v>73</v>
      </c>
      <c r="E38" s="25"/>
      <c r="F38" s="26">
        <f t="shared" ref="F38" si="7">E38*D38</f>
        <v>0</v>
      </c>
    </row>
    <row r="39" spans="1:6" ht="15" customHeight="1" x14ac:dyDescent="0.25">
      <c r="A39" s="7" t="s">
        <v>89</v>
      </c>
      <c r="B39" s="17" t="s">
        <v>90</v>
      </c>
      <c r="C39" s="18"/>
      <c r="D39" s="19"/>
      <c r="E39" s="19"/>
      <c r="F39" s="20"/>
    </row>
    <row r="40" spans="1:6" ht="30" customHeight="1" x14ac:dyDescent="0.25">
      <c r="A40" s="29" t="s">
        <v>91</v>
      </c>
      <c r="B40" s="123" t="s">
        <v>92</v>
      </c>
      <c r="C40" s="124"/>
      <c r="D40" s="124"/>
      <c r="E40" s="124"/>
      <c r="F40" s="125"/>
    </row>
    <row r="41" spans="1:6" ht="32.25" customHeight="1" x14ac:dyDescent="0.25">
      <c r="A41" s="29"/>
      <c r="B41" s="123" t="s">
        <v>93</v>
      </c>
      <c r="C41" s="124"/>
      <c r="D41" s="124"/>
      <c r="E41" s="124"/>
      <c r="F41" s="125"/>
    </row>
    <row r="42" spans="1:6" ht="15" customHeight="1" x14ac:dyDescent="0.25">
      <c r="A42" s="29" t="s">
        <v>94</v>
      </c>
      <c r="B42" s="22" t="s">
        <v>95</v>
      </c>
      <c r="C42" s="23" t="s">
        <v>40</v>
      </c>
      <c r="D42" s="24">
        <v>2755</v>
      </c>
      <c r="E42" s="25"/>
      <c r="F42" s="26">
        <f t="shared" ref="F42:F50" si="8">E42*D42</f>
        <v>0</v>
      </c>
    </row>
    <row r="43" spans="1:6" ht="15" customHeight="1" x14ac:dyDescent="0.25">
      <c r="A43" s="29" t="s">
        <v>96</v>
      </c>
      <c r="B43" s="22" t="s">
        <v>97</v>
      </c>
      <c r="C43" s="23" t="s">
        <v>40</v>
      </c>
      <c r="D43" s="24">
        <v>1450</v>
      </c>
      <c r="E43" s="25"/>
      <c r="F43" s="26">
        <f t="shared" si="8"/>
        <v>0</v>
      </c>
    </row>
    <row r="44" spans="1:6" ht="15" customHeight="1" x14ac:dyDescent="0.25">
      <c r="A44" s="29" t="s">
        <v>98</v>
      </c>
      <c r="B44" s="22" t="s">
        <v>99</v>
      </c>
      <c r="C44" s="23" t="s">
        <v>40</v>
      </c>
      <c r="D44" s="24">
        <v>1100</v>
      </c>
      <c r="E44" s="25"/>
      <c r="F44" s="26">
        <f t="shared" si="8"/>
        <v>0</v>
      </c>
    </row>
    <row r="45" spans="1:6" ht="15" customHeight="1" x14ac:dyDescent="0.25">
      <c r="A45" s="29" t="s">
        <v>100</v>
      </c>
      <c r="B45" s="22" t="s">
        <v>101</v>
      </c>
      <c r="C45" s="23">
        <v>0</v>
      </c>
      <c r="D45" s="24">
        <v>0</v>
      </c>
      <c r="E45" s="25"/>
      <c r="F45" s="26"/>
    </row>
    <row r="46" spans="1:6" ht="15" customHeight="1" x14ac:dyDescent="0.25">
      <c r="A46" s="29">
        <v>0</v>
      </c>
      <c r="B46" s="22" t="s">
        <v>102</v>
      </c>
      <c r="C46" s="23">
        <v>0</v>
      </c>
      <c r="D46" s="24">
        <v>0</v>
      </c>
      <c r="E46" s="25"/>
      <c r="F46" s="26"/>
    </row>
    <row r="47" spans="1:6" ht="15" customHeight="1" x14ac:dyDescent="0.25">
      <c r="A47" s="29" t="s">
        <v>103</v>
      </c>
      <c r="B47" s="22" t="s">
        <v>104</v>
      </c>
      <c r="C47" s="23" t="s">
        <v>54</v>
      </c>
      <c r="D47" s="24">
        <v>28</v>
      </c>
      <c r="E47" s="25"/>
      <c r="F47" s="26">
        <f t="shared" si="8"/>
        <v>0</v>
      </c>
    </row>
    <row r="48" spans="1:6" ht="15" customHeight="1" x14ac:dyDescent="0.25">
      <c r="A48" s="29" t="s">
        <v>105</v>
      </c>
      <c r="B48" s="22" t="s">
        <v>106</v>
      </c>
      <c r="C48" s="23" t="s">
        <v>54</v>
      </c>
      <c r="D48" s="24">
        <v>28</v>
      </c>
      <c r="E48" s="25"/>
      <c r="F48" s="26">
        <f t="shared" si="8"/>
        <v>0</v>
      </c>
    </row>
    <row r="49" spans="1:6" ht="15" customHeight="1" x14ac:dyDescent="0.25">
      <c r="A49" s="29" t="s">
        <v>107</v>
      </c>
      <c r="B49" s="22" t="s">
        <v>108</v>
      </c>
      <c r="C49" s="23" t="s">
        <v>54</v>
      </c>
      <c r="D49" s="24">
        <v>12</v>
      </c>
      <c r="E49" s="25"/>
      <c r="F49" s="26">
        <f t="shared" si="8"/>
        <v>0</v>
      </c>
    </row>
    <row r="50" spans="1:6" ht="15" customHeight="1" x14ac:dyDescent="0.25">
      <c r="A50" s="29" t="s">
        <v>109</v>
      </c>
      <c r="B50" s="22" t="s">
        <v>110</v>
      </c>
      <c r="C50" s="23" t="s">
        <v>54</v>
      </c>
      <c r="D50" s="24">
        <v>5</v>
      </c>
      <c r="E50" s="25"/>
      <c r="F50" s="26">
        <f t="shared" si="8"/>
        <v>0</v>
      </c>
    </row>
    <row r="51" spans="1:6" ht="45" customHeight="1" x14ac:dyDescent="0.25">
      <c r="A51" s="29" t="s">
        <v>111</v>
      </c>
      <c r="B51" s="22" t="s">
        <v>112</v>
      </c>
      <c r="C51" s="23"/>
      <c r="D51" s="24"/>
      <c r="E51" s="25"/>
      <c r="F51" s="26"/>
    </row>
    <row r="52" spans="1:6" ht="42.75" customHeight="1" x14ac:dyDescent="0.25">
      <c r="A52" s="29" t="s">
        <v>113</v>
      </c>
      <c r="B52" s="22" t="s">
        <v>114</v>
      </c>
      <c r="C52" s="23" t="s">
        <v>54</v>
      </c>
      <c r="D52" s="24">
        <v>169</v>
      </c>
      <c r="E52" s="25"/>
      <c r="F52" s="26">
        <f>E52*D52</f>
        <v>0</v>
      </c>
    </row>
    <row r="53" spans="1:6" ht="15" customHeight="1" x14ac:dyDescent="0.25">
      <c r="A53" s="7" t="s">
        <v>115</v>
      </c>
      <c r="B53" s="17" t="s">
        <v>116</v>
      </c>
      <c r="C53" s="18"/>
      <c r="D53" s="19"/>
      <c r="E53" s="19"/>
      <c r="F53" s="20"/>
    </row>
    <row r="54" spans="1:6" ht="26.25" customHeight="1" x14ac:dyDescent="0.25">
      <c r="A54" s="29" t="s">
        <v>117</v>
      </c>
      <c r="B54" s="22" t="s">
        <v>118</v>
      </c>
      <c r="C54" s="23" t="s">
        <v>119</v>
      </c>
      <c r="D54" s="24">
        <v>5305</v>
      </c>
      <c r="E54" s="25"/>
      <c r="F54" s="26">
        <f>E54*D54</f>
        <v>0</v>
      </c>
    </row>
    <row r="55" spans="1:6" ht="30" customHeight="1" x14ac:dyDescent="0.25">
      <c r="A55" s="7" t="s">
        <v>120</v>
      </c>
      <c r="B55" s="17" t="s">
        <v>121</v>
      </c>
      <c r="C55" s="18"/>
      <c r="D55" s="19"/>
      <c r="E55" s="19"/>
      <c r="F55" s="20"/>
    </row>
    <row r="56" spans="1:6" ht="33" customHeight="1" x14ac:dyDescent="0.25">
      <c r="A56" s="29" t="s">
        <v>122</v>
      </c>
      <c r="B56" s="22" t="s">
        <v>123</v>
      </c>
      <c r="C56" s="23" t="s">
        <v>119</v>
      </c>
      <c r="D56" s="24">
        <v>4205</v>
      </c>
      <c r="E56" s="25"/>
      <c r="F56" s="26">
        <f>E56*D56</f>
        <v>0</v>
      </c>
    </row>
    <row r="57" spans="1:6" ht="15" customHeight="1" x14ac:dyDescent="0.25">
      <c r="A57" s="29" t="s">
        <v>124</v>
      </c>
      <c r="B57" s="22" t="s">
        <v>125</v>
      </c>
      <c r="C57" s="23" t="s">
        <v>119</v>
      </c>
      <c r="D57" s="24">
        <v>1</v>
      </c>
      <c r="E57" s="25"/>
      <c r="F57" s="26">
        <f>E57*D57</f>
        <v>0</v>
      </c>
    </row>
    <row r="58" spans="1:6" ht="15" customHeight="1" x14ac:dyDescent="0.2">
      <c r="A58" s="33"/>
      <c r="B58" s="34" t="s">
        <v>126</v>
      </c>
      <c r="C58" s="35"/>
      <c r="D58" s="35"/>
      <c r="E58" s="36"/>
      <c r="F58" s="37">
        <f>SUM(F4:F57)</f>
        <v>0</v>
      </c>
    </row>
    <row r="59" spans="1:6" ht="15" customHeight="1" x14ac:dyDescent="0.2">
      <c r="A59" s="33"/>
      <c r="B59" s="34" t="s">
        <v>127</v>
      </c>
      <c r="C59" s="35"/>
      <c r="D59" s="35"/>
      <c r="E59" s="36"/>
      <c r="F59" s="37">
        <f>F58*0.1</f>
        <v>0</v>
      </c>
    </row>
    <row r="60" spans="1:6" ht="15" customHeight="1" thickBot="1" x14ac:dyDescent="0.25">
      <c r="A60" s="38"/>
      <c r="B60" s="39" t="s">
        <v>128</v>
      </c>
      <c r="C60" s="40"/>
      <c r="D60" s="40"/>
      <c r="E60" s="41"/>
      <c r="F60" s="42">
        <f>F59+F58</f>
        <v>0</v>
      </c>
    </row>
  </sheetData>
  <mergeCells count="8">
    <mergeCell ref="B40:F40"/>
    <mergeCell ref="B41:F41"/>
    <mergeCell ref="A1:F1"/>
    <mergeCell ref="B12:F12"/>
    <mergeCell ref="B19:F19"/>
    <mergeCell ref="B26:F26"/>
    <mergeCell ref="B29:F29"/>
    <mergeCell ref="B36:F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16" workbookViewId="0">
      <selection activeCell="B7" sqref="B7"/>
    </sheetView>
  </sheetViews>
  <sheetFormatPr defaultRowHeight="15" x14ac:dyDescent="0.25"/>
  <cols>
    <col min="1" max="1" width="10.7109375" style="88" customWidth="1"/>
    <col min="2" max="2" width="55.7109375" customWidth="1"/>
    <col min="3" max="3" width="8.7109375" style="89" customWidth="1"/>
    <col min="4" max="4" width="10.7109375" style="89" customWidth="1"/>
    <col min="5" max="6" width="15.7109375" style="88" customWidth="1"/>
  </cols>
  <sheetData>
    <row r="1" spans="1:6" ht="16.5" thickBot="1" x14ac:dyDescent="0.3">
      <c r="A1" s="129" t="s">
        <v>7</v>
      </c>
      <c r="B1" s="130"/>
      <c r="C1" s="130"/>
      <c r="D1" s="130"/>
      <c r="E1" s="130"/>
      <c r="F1" s="131"/>
    </row>
    <row r="2" spans="1:6" s="48" customFormat="1" ht="15.75" thickBot="1" x14ac:dyDescent="0.3">
      <c r="A2" s="45" t="s">
        <v>1</v>
      </c>
      <c r="B2" s="3" t="s">
        <v>2</v>
      </c>
      <c r="C2" s="4" t="s">
        <v>3</v>
      </c>
      <c r="D2" s="4" t="s">
        <v>4</v>
      </c>
      <c r="E2" s="46" t="s">
        <v>5</v>
      </c>
      <c r="F2" s="47" t="s">
        <v>6</v>
      </c>
    </row>
    <row r="3" spans="1:6" s="48" customFormat="1" x14ac:dyDescent="0.25">
      <c r="A3" s="7">
        <v>1</v>
      </c>
      <c r="B3" s="8" t="s">
        <v>129</v>
      </c>
      <c r="C3" s="9"/>
      <c r="D3" s="9"/>
      <c r="E3" s="49"/>
      <c r="F3" s="50"/>
    </row>
    <row r="4" spans="1:6" s="48" customFormat="1" x14ac:dyDescent="0.25">
      <c r="A4" s="51" t="s">
        <v>22</v>
      </c>
      <c r="B4" s="22" t="s">
        <v>130</v>
      </c>
      <c r="C4" s="23" t="s">
        <v>131</v>
      </c>
      <c r="D4" s="24">
        <v>100</v>
      </c>
      <c r="E4" s="52"/>
      <c r="F4" s="67">
        <f>D4*E4</f>
        <v>0</v>
      </c>
    </row>
    <row r="5" spans="1:6" s="48" customFormat="1" x14ac:dyDescent="0.25">
      <c r="A5" s="51" t="s">
        <v>132</v>
      </c>
      <c r="B5" s="22" t="s">
        <v>133</v>
      </c>
      <c r="C5" s="23" t="s">
        <v>131</v>
      </c>
      <c r="D5" s="24">
        <v>4</v>
      </c>
      <c r="E5" s="52"/>
      <c r="F5" s="67">
        <f t="shared" ref="F5:F6" si="0">D5*E5</f>
        <v>0</v>
      </c>
    </row>
    <row r="6" spans="1:6" s="48" customFormat="1" x14ac:dyDescent="0.25">
      <c r="A6" s="51" t="s">
        <v>134</v>
      </c>
      <c r="B6" s="22" t="s">
        <v>135</v>
      </c>
      <c r="C6" s="23" t="s">
        <v>54</v>
      </c>
      <c r="D6" s="24">
        <v>1</v>
      </c>
      <c r="E6" s="52"/>
      <c r="F6" s="67">
        <f t="shared" si="0"/>
        <v>0</v>
      </c>
    </row>
    <row r="7" spans="1:6" s="48" customFormat="1" x14ac:dyDescent="0.25">
      <c r="A7" s="53"/>
      <c r="B7" s="54" t="s">
        <v>136</v>
      </c>
      <c r="C7" s="55"/>
      <c r="D7" s="56"/>
      <c r="E7" s="57"/>
      <c r="F7" s="136">
        <f>SUM(F4:F6)</f>
        <v>0</v>
      </c>
    </row>
    <row r="8" spans="1:6" s="48" customFormat="1" x14ac:dyDescent="0.25">
      <c r="A8" s="58">
        <v>2</v>
      </c>
      <c r="B8" s="59" t="s">
        <v>137</v>
      </c>
      <c r="C8" s="60"/>
      <c r="D8" s="60"/>
      <c r="E8" s="61"/>
      <c r="F8" s="62"/>
    </row>
    <row r="9" spans="1:6" s="48" customFormat="1" x14ac:dyDescent="0.25">
      <c r="A9" s="63" t="s">
        <v>26</v>
      </c>
      <c r="B9" s="64" t="s">
        <v>138</v>
      </c>
      <c r="C9" s="65" t="s">
        <v>131</v>
      </c>
      <c r="D9" s="66">
        <v>16</v>
      </c>
      <c r="E9" s="132"/>
      <c r="F9" s="67">
        <f>D9*E9</f>
        <v>0</v>
      </c>
    </row>
    <row r="10" spans="1:6" s="48" customFormat="1" x14ac:dyDescent="0.25">
      <c r="A10" s="63" t="s">
        <v>139</v>
      </c>
      <c r="B10" s="64" t="s">
        <v>140</v>
      </c>
      <c r="C10" s="68" t="s">
        <v>40</v>
      </c>
      <c r="D10" s="66">
        <v>40</v>
      </c>
      <c r="E10" s="132"/>
      <c r="F10" s="67">
        <f t="shared" ref="F10:F12" si="1">D10*E10</f>
        <v>0</v>
      </c>
    </row>
    <row r="11" spans="1:6" s="48" customFormat="1" x14ac:dyDescent="0.25">
      <c r="A11" s="63" t="s">
        <v>141</v>
      </c>
      <c r="B11" s="64" t="s">
        <v>142</v>
      </c>
      <c r="C11" s="68" t="s">
        <v>143</v>
      </c>
      <c r="D11" s="66">
        <v>2</v>
      </c>
      <c r="E11" s="132"/>
      <c r="F11" s="67">
        <f t="shared" si="1"/>
        <v>0</v>
      </c>
    </row>
    <row r="12" spans="1:6" s="48" customFormat="1" ht="25.5" x14ac:dyDescent="0.25">
      <c r="A12" s="63" t="s">
        <v>144</v>
      </c>
      <c r="B12" s="64" t="s">
        <v>145</v>
      </c>
      <c r="C12" s="68" t="s">
        <v>54</v>
      </c>
      <c r="D12" s="66">
        <v>1</v>
      </c>
      <c r="E12" s="132"/>
      <c r="F12" s="67">
        <f t="shared" si="1"/>
        <v>0</v>
      </c>
    </row>
    <row r="13" spans="1:6" s="48" customFormat="1" ht="15.75" thickBot="1" x14ac:dyDescent="0.3">
      <c r="A13" s="53"/>
      <c r="B13" s="54" t="s">
        <v>146</v>
      </c>
      <c r="C13" s="55"/>
      <c r="D13" s="56"/>
      <c r="E13" s="133"/>
      <c r="F13" s="136">
        <f>SUM(F9:F12)</f>
        <v>0</v>
      </c>
    </row>
    <row r="14" spans="1:6" s="48" customFormat="1" x14ac:dyDescent="0.25">
      <c r="A14" s="69">
        <v>3</v>
      </c>
      <c r="B14" s="8" t="s">
        <v>147</v>
      </c>
      <c r="C14" s="9"/>
      <c r="D14" s="9"/>
      <c r="E14" s="49"/>
      <c r="F14" s="134"/>
    </row>
    <row r="15" spans="1:6" s="48" customFormat="1" x14ac:dyDescent="0.25">
      <c r="A15" s="63" t="s">
        <v>29</v>
      </c>
      <c r="B15" s="64" t="s">
        <v>130</v>
      </c>
      <c r="C15" s="68" t="s">
        <v>148</v>
      </c>
      <c r="D15" s="66">
        <v>8</v>
      </c>
      <c r="E15" s="132"/>
      <c r="F15" s="67">
        <f t="shared" ref="F15:F20" si="2">D15*E15</f>
        <v>0</v>
      </c>
    </row>
    <row r="16" spans="1:6" s="48" customFormat="1" ht="25.5" x14ac:dyDescent="0.25">
      <c r="A16" s="63" t="s">
        <v>31</v>
      </c>
      <c r="B16" s="64" t="s">
        <v>149</v>
      </c>
      <c r="C16" s="68" t="s">
        <v>54</v>
      </c>
      <c r="D16" s="66">
        <v>1</v>
      </c>
      <c r="E16" s="132"/>
      <c r="F16" s="67">
        <f t="shared" si="2"/>
        <v>0</v>
      </c>
    </row>
    <row r="17" spans="1:6" s="48" customFormat="1" x14ac:dyDescent="0.25">
      <c r="A17" s="63" t="s">
        <v>150</v>
      </c>
      <c r="B17" s="64" t="s">
        <v>151</v>
      </c>
      <c r="C17" s="68" t="s">
        <v>54</v>
      </c>
      <c r="D17" s="66">
        <v>7</v>
      </c>
      <c r="E17" s="132"/>
      <c r="F17" s="67">
        <f t="shared" si="2"/>
        <v>0</v>
      </c>
    </row>
    <row r="18" spans="1:6" s="48" customFormat="1" x14ac:dyDescent="0.25">
      <c r="A18" s="63" t="s">
        <v>152</v>
      </c>
      <c r="B18" s="64" t="s">
        <v>153</v>
      </c>
      <c r="C18" s="68" t="s">
        <v>54</v>
      </c>
      <c r="D18" s="66">
        <v>5</v>
      </c>
      <c r="E18" s="132"/>
      <c r="F18" s="67">
        <f t="shared" si="2"/>
        <v>0</v>
      </c>
    </row>
    <row r="19" spans="1:6" s="48" customFormat="1" x14ac:dyDescent="0.25">
      <c r="A19" s="63" t="s">
        <v>154</v>
      </c>
      <c r="B19" s="64" t="s">
        <v>155</v>
      </c>
      <c r="C19" s="68" t="s">
        <v>54</v>
      </c>
      <c r="D19" s="66">
        <v>1</v>
      </c>
      <c r="E19" s="132"/>
      <c r="F19" s="67">
        <f t="shared" si="2"/>
        <v>0</v>
      </c>
    </row>
    <row r="20" spans="1:6" s="48" customFormat="1" x14ac:dyDescent="0.25">
      <c r="A20" s="63" t="s">
        <v>156</v>
      </c>
      <c r="B20" s="64" t="s">
        <v>157</v>
      </c>
      <c r="C20" s="68" t="s">
        <v>54</v>
      </c>
      <c r="D20" s="66">
        <v>1</v>
      </c>
      <c r="E20" s="132"/>
      <c r="F20" s="67">
        <f t="shared" si="2"/>
        <v>0</v>
      </c>
    </row>
    <row r="21" spans="1:6" s="48" customFormat="1" ht="15.75" thickBot="1" x14ac:dyDescent="0.3">
      <c r="A21" s="53"/>
      <c r="B21" s="54" t="s">
        <v>158</v>
      </c>
      <c r="C21" s="55"/>
      <c r="D21" s="56"/>
      <c r="E21" s="57"/>
      <c r="F21" s="135">
        <f>SUM(F15:F20)</f>
        <v>0</v>
      </c>
    </row>
    <row r="22" spans="1:6" s="48" customFormat="1" ht="15" customHeight="1" thickBot="1" x14ac:dyDescent="0.3">
      <c r="A22" s="70"/>
      <c r="B22" s="71" t="s">
        <v>126</v>
      </c>
      <c r="C22" s="72"/>
      <c r="D22" s="73"/>
      <c r="E22" s="74"/>
      <c r="F22" s="75">
        <f>F21+F13+F7</f>
        <v>0</v>
      </c>
    </row>
    <row r="23" spans="1:6" s="48" customFormat="1" ht="15" customHeight="1" thickBot="1" x14ac:dyDescent="0.3">
      <c r="A23" s="76"/>
      <c r="B23" s="77" t="s">
        <v>127</v>
      </c>
      <c r="C23" s="78"/>
      <c r="D23" s="79"/>
      <c r="E23" s="80"/>
      <c r="F23" s="81">
        <f>F22*0.1</f>
        <v>0</v>
      </c>
    </row>
    <row r="24" spans="1:6" s="48" customFormat="1" ht="15.75" thickBot="1" x14ac:dyDescent="0.3">
      <c r="A24" s="82"/>
      <c r="B24" s="83" t="s">
        <v>128</v>
      </c>
      <c r="C24" s="84"/>
      <c r="D24" s="85"/>
      <c r="E24" s="86"/>
      <c r="F24" s="87">
        <f>F22+F23</f>
        <v>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GENEL İÇMAL</vt:lpstr>
      <vt:lpstr>KANALİZASYON İŞÇİLİK</vt:lpstr>
      <vt:lpstr>POMPA İSTASYONU İŞÇİLİK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DeboMac</dc:creator>
  <cp:lastModifiedBy>HP Laptop</cp:lastModifiedBy>
  <dcterms:created xsi:type="dcterms:W3CDTF">2023-11-22T11:23:06Z</dcterms:created>
  <dcterms:modified xsi:type="dcterms:W3CDTF">2023-11-28T08:50:56Z</dcterms:modified>
</cp:coreProperties>
</file>